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ernal.stpauls.school.nz\Users\home\staff\k.allen\documents\New Agribusiness Acheivement Standards\Agribusiness Acheivement Standards\91868 Cash flow forecasting\Resources\Cashflow activities\"/>
    </mc:Choice>
  </mc:AlternateContent>
  <bookViews>
    <workbookView xWindow="0" yWindow="0" windowWidth="20490" windowHeight="7020" tabRatio="500"/>
  </bookViews>
  <sheets>
    <sheet name="Sheet2" sheetId="2" r:id="rId1"/>
    <sheet name="Sheet1" sheetId="1" r:id="rId2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2" l="1"/>
  <c r="G19" i="2"/>
  <c r="G21" i="2"/>
  <c r="G23" i="2"/>
  <c r="F10" i="2"/>
  <c r="F13" i="2"/>
  <c r="F15" i="2"/>
  <c r="F19" i="2"/>
  <c r="F21" i="2"/>
  <c r="F23" i="2"/>
  <c r="E10" i="2"/>
  <c r="E13" i="2"/>
  <c r="E15" i="2"/>
  <c r="E19" i="2"/>
  <c r="E21" i="2"/>
  <c r="E23" i="2"/>
  <c r="D10" i="2"/>
  <c r="D13" i="2"/>
  <c r="D15" i="2"/>
  <c r="D19" i="2"/>
  <c r="D21" i="2"/>
  <c r="D23" i="2"/>
  <c r="C10" i="2"/>
  <c r="C13" i="2"/>
  <c r="C15" i="2"/>
  <c r="C21" i="2"/>
  <c r="C23" i="2"/>
  <c r="B10" i="2"/>
  <c r="B15" i="2"/>
  <c r="B21" i="2"/>
  <c r="B23" i="2"/>
  <c r="B25" i="2"/>
  <c r="C24" i="2"/>
  <c r="C25" i="2"/>
  <c r="D24" i="2"/>
  <c r="D25" i="2"/>
  <c r="E24" i="2"/>
  <c r="E25" i="2"/>
  <c r="F24" i="2"/>
  <c r="F25" i="2"/>
  <c r="G24" i="2"/>
  <c r="G25" i="2"/>
  <c r="D10" i="1"/>
  <c r="D13" i="1"/>
  <c r="D15" i="1"/>
  <c r="D19" i="1"/>
  <c r="D21" i="1"/>
  <c r="D23" i="1"/>
  <c r="C10" i="1"/>
  <c r="C13" i="1"/>
  <c r="C15" i="1"/>
  <c r="C21" i="1"/>
  <c r="C23" i="1"/>
  <c r="B10" i="1"/>
  <c r="B15" i="1"/>
  <c r="B21" i="1"/>
  <c r="B23" i="1"/>
  <c r="B25" i="1"/>
  <c r="C24" i="1"/>
  <c r="C25" i="1"/>
  <c r="D24" i="1"/>
  <c r="D25" i="1"/>
  <c r="E24" i="1"/>
  <c r="E10" i="1"/>
  <c r="E13" i="1"/>
  <c r="E15" i="1"/>
  <c r="E19" i="1"/>
  <c r="E21" i="1"/>
  <c r="E23" i="1"/>
  <c r="E25" i="1"/>
  <c r="F24" i="1"/>
  <c r="F10" i="1"/>
  <c r="F13" i="1"/>
  <c r="F15" i="1"/>
  <c r="F19" i="1"/>
  <c r="F21" i="1"/>
  <c r="F23" i="1"/>
  <c r="F25" i="1"/>
  <c r="G24" i="1"/>
  <c r="G10" i="1"/>
  <c r="G19" i="1"/>
  <c r="G21" i="1"/>
  <c r="G23" i="1"/>
  <c r="G25" i="1"/>
</calcChain>
</file>

<file path=xl/sharedStrings.xml><?xml version="1.0" encoding="utf-8"?>
<sst xmlns="http://schemas.openxmlformats.org/spreadsheetml/2006/main" count="50" uniqueCount="25">
  <si>
    <t>Estimated Receipts</t>
  </si>
  <si>
    <t>Estimated Payments</t>
  </si>
  <si>
    <t>March</t>
  </si>
  <si>
    <t>April</t>
  </si>
  <si>
    <t>May</t>
  </si>
  <si>
    <t>June</t>
  </si>
  <si>
    <t>July</t>
  </si>
  <si>
    <t>August</t>
  </si>
  <si>
    <t>Cash Sales</t>
  </si>
  <si>
    <t>Loan</t>
  </si>
  <si>
    <t>Picking machine</t>
  </si>
  <si>
    <t>Advertising</t>
  </si>
  <si>
    <t>Credit sales</t>
  </si>
  <si>
    <t>Farming Expenses</t>
  </si>
  <si>
    <t>Mortgage</t>
  </si>
  <si>
    <t>Corn Sales</t>
  </si>
  <si>
    <t>Maze</t>
  </si>
  <si>
    <t>Drawings</t>
  </si>
  <si>
    <t>Wages</t>
  </si>
  <si>
    <t>Loan and Interest Payments</t>
  </si>
  <si>
    <t>Net estimated cashflow</t>
  </si>
  <si>
    <t>Bank (closing)</t>
  </si>
  <si>
    <t>Bank (opening)</t>
  </si>
  <si>
    <t>Amelia's Mandarin Farm Cashflow Forecast for March to August 2017</t>
  </si>
  <si>
    <t>Packing and Quality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</si>
</sst>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G8" sqref="G8"/>
    </sheetView>
  </sheetViews>
  <sheetFormatPr defaultColWidth="11.25" defaultRowHeight="15.75" x14ac:dyDescent="0.25"/>
  <cols>
    <col min="1" max="1" width="23.25" bestFit="1" customWidth="1"/>
  </cols>
  <sheetData>
    <row r="1" spans="1:7" x14ac:dyDescent="0.25">
      <c r="A1" s="2" t="s">
        <v>23</v>
      </c>
      <c r="B1" s="2"/>
      <c r="C1" s="2"/>
      <c r="D1" s="2"/>
      <c r="E1" s="2"/>
      <c r="F1" s="2"/>
      <c r="G1" s="2"/>
    </row>
    <row r="3" spans="1:7" x14ac:dyDescent="0.25"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0</v>
      </c>
    </row>
    <row r="5" spans="1:7" x14ac:dyDescent="0.25">
      <c r="A5" t="s">
        <v>8</v>
      </c>
      <c r="D5" s="1">
        <v>130000</v>
      </c>
      <c r="E5" s="1">
        <v>135000</v>
      </c>
      <c r="F5" s="1">
        <v>150000</v>
      </c>
      <c r="G5" s="1">
        <v>187500</v>
      </c>
    </row>
    <row r="6" spans="1:7" x14ac:dyDescent="0.25">
      <c r="A6" t="s">
        <v>9</v>
      </c>
      <c r="D6">
        <v>200000</v>
      </c>
    </row>
    <row r="7" spans="1:7" x14ac:dyDescent="0.25">
      <c r="A7" t="s">
        <v>12</v>
      </c>
      <c r="D7">
        <v>150000</v>
      </c>
      <c r="E7" s="1">
        <v>112500</v>
      </c>
      <c r="F7" s="1">
        <v>112500</v>
      </c>
      <c r="G7" s="1">
        <v>112500</v>
      </c>
    </row>
    <row r="8" spans="1:7" x14ac:dyDescent="0.25">
      <c r="A8" t="s">
        <v>15</v>
      </c>
      <c r="B8">
        <v>10000</v>
      </c>
    </row>
    <row r="9" spans="1:7" x14ac:dyDescent="0.25">
      <c r="A9" t="s">
        <v>16</v>
      </c>
      <c r="B9">
        <v>3000</v>
      </c>
    </row>
    <row r="10" spans="1:7" x14ac:dyDescent="0.25">
      <c r="B10">
        <f>SUM(B4:B9)</f>
        <v>13000</v>
      </c>
      <c r="C10">
        <f t="shared" ref="C10:G10" si="0">SUM(C4:C9)</f>
        <v>0</v>
      </c>
      <c r="D10">
        <f t="shared" si="0"/>
        <v>480000</v>
      </c>
      <c r="E10">
        <f t="shared" si="0"/>
        <v>247500</v>
      </c>
      <c r="F10">
        <f t="shared" si="0"/>
        <v>262500</v>
      </c>
      <c r="G10">
        <f t="shared" si="0"/>
        <v>300000</v>
      </c>
    </row>
    <row r="12" spans="1:7" x14ac:dyDescent="0.25">
      <c r="A12" t="s">
        <v>1</v>
      </c>
    </row>
    <row r="13" spans="1:7" x14ac:dyDescent="0.25">
      <c r="A13" t="s">
        <v>10</v>
      </c>
      <c r="C13">
        <f>160000/4</f>
        <v>40000</v>
      </c>
      <c r="D13">
        <f t="shared" ref="D13:F13" si="1">160000/4</f>
        <v>40000</v>
      </c>
      <c r="E13">
        <f t="shared" si="1"/>
        <v>40000</v>
      </c>
      <c r="F13">
        <f t="shared" si="1"/>
        <v>40000</v>
      </c>
    </row>
    <row r="14" spans="1:7" x14ac:dyDescent="0.25">
      <c r="A14" t="s">
        <v>11</v>
      </c>
      <c r="B14">
        <v>2000</v>
      </c>
      <c r="C14">
        <v>2000</v>
      </c>
      <c r="D14">
        <v>5000</v>
      </c>
      <c r="E14">
        <v>5000</v>
      </c>
      <c r="F14">
        <v>5000</v>
      </c>
      <c r="G14">
        <v>5000</v>
      </c>
    </row>
    <row r="15" spans="1:7" x14ac:dyDescent="0.25">
      <c r="A15" t="s">
        <v>13</v>
      </c>
      <c r="B15">
        <f>(220000*0.8)</f>
        <v>176000</v>
      </c>
      <c r="C15">
        <f>(220000*0.2)+(220000*0.8)</f>
        <v>220000</v>
      </c>
      <c r="D15">
        <f>(220000*0.2)+(250000*0.8)</f>
        <v>244000</v>
      </c>
      <c r="E15">
        <f>(250000*0.2)+(220000*0.8)</f>
        <v>226000</v>
      </c>
      <c r="F15">
        <f>(220000*0.2)+(200000*0.8)</f>
        <v>204000</v>
      </c>
      <c r="G15">
        <v>248000</v>
      </c>
    </row>
    <row r="16" spans="1:7" x14ac:dyDescent="0.25">
      <c r="A16" t="s">
        <v>14</v>
      </c>
      <c r="B16">
        <v>7000</v>
      </c>
      <c r="C16">
        <v>7000</v>
      </c>
      <c r="D16">
        <v>7000</v>
      </c>
      <c r="E16">
        <v>7000</v>
      </c>
      <c r="F16">
        <v>7000</v>
      </c>
      <c r="G16">
        <v>7000</v>
      </c>
    </row>
    <row r="17" spans="1:7" x14ac:dyDescent="0.25">
      <c r="A17" t="s">
        <v>17</v>
      </c>
      <c r="B17">
        <v>10000</v>
      </c>
      <c r="C17">
        <v>10000</v>
      </c>
      <c r="D17">
        <v>10000</v>
      </c>
      <c r="E17">
        <v>10000</v>
      </c>
      <c r="F17">
        <v>10000</v>
      </c>
      <c r="G17">
        <v>10000</v>
      </c>
    </row>
    <row r="18" spans="1:7" x14ac:dyDescent="0.25">
      <c r="A18" t="s">
        <v>18</v>
      </c>
      <c r="C18">
        <v>20000</v>
      </c>
      <c r="D18">
        <v>20000</v>
      </c>
      <c r="E18">
        <v>20000</v>
      </c>
      <c r="F18">
        <v>20000</v>
      </c>
      <c r="G18">
        <v>20000</v>
      </c>
    </row>
    <row r="19" spans="1:7" x14ac:dyDescent="0.25">
      <c r="A19" t="s">
        <v>24</v>
      </c>
      <c r="C19">
        <v>10000</v>
      </c>
      <c r="D19">
        <f>10000*1.4</f>
        <v>14000</v>
      </c>
      <c r="E19">
        <f t="shared" ref="E19:G19" si="2">10000*1.4</f>
        <v>14000</v>
      </c>
      <c r="F19">
        <f t="shared" si="2"/>
        <v>14000</v>
      </c>
      <c r="G19">
        <f t="shared" si="2"/>
        <v>14000</v>
      </c>
    </row>
    <row r="20" spans="1:7" x14ac:dyDescent="0.25">
      <c r="A20" t="s">
        <v>19</v>
      </c>
      <c r="E20">
        <v>5000</v>
      </c>
      <c r="F20">
        <v>5000</v>
      </c>
      <c r="G20">
        <v>5000</v>
      </c>
    </row>
    <row r="21" spans="1:7" x14ac:dyDescent="0.25">
      <c r="B21">
        <f>SUM(B13:B20)</f>
        <v>195000</v>
      </c>
      <c r="C21">
        <f t="shared" ref="C21:G21" si="3">SUM(C13:C20)</f>
        <v>309000</v>
      </c>
      <c r="D21">
        <f t="shared" si="3"/>
        <v>340000</v>
      </c>
      <c r="E21">
        <f t="shared" si="3"/>
        <v>327000</v>
      </c>
      <c r="F21">
        <f t="shared" si="3"/>
        <v>305000</v>
      </c>
      <c r="G21">
        <f t="shared" si="3"/>
        <v>309000</v>
      </c>
    </row>
    <row r="23" spans="1:7" x14ac:dyDescent="0.25">
      <c r="A23" t="s">
        <v>20</v>
      </c>
      <c r="B23">
        <f>B10-B21</f>
        <v>-182000</v>
      </c>
      <c r="C23">
        <f t="shared" ref="C23:G23" si="4">C10-C21</f>
        <v>-309000</v>
      </c>
      <c r="D23">
        <f t="shared" si="4"/>
        <v>140000</v>
      </c>
      <c r="E23">
        <f t="shared" si="4"/>
        <v>-79500</v>
      </c>
      <c r="F23">
        <f t="shared" si="4"/>
        <v>-42500</v>
      </c>
      <c r="G23">
        <f t="shared" si="4"/>
        <v>-9000</v>
      </c>
    </row>
    <row r="24" spans="1:7" x14ac:dyDescent="0.25">
      <c r="A24" t="s">
        <v>22</v>
      </c>
      <c r="B24">
        <v>400000</v>
      </c>
      <c r="C24">
        <f>B25</f>
        <v>218000</v>
      </c>
      <c r="D24">
        <f>C25</f>
        <v>-91000</v>
      </c>
      <c r="E24">
        <f>D25</f>
        <v>49000</v>
      </c>
      <c r="F24">
        <f>E25</f>
        <v>-30500</v>
      </c>
      <c r="G24">
        <f>F25</f>
        <v>-73000</v>
      </c>
    </row>
    <row r="25" spans="1:7" x14ac:dyDescent="0.25">
      <c r="A25" t="s">
        <v>21</v>
      </c>
      <c r="B25">
        <f>B23+B24</f>
        <v>218000</v>
      </c>
      <c r="C25">
        <f t="shared" ref="C25:G25" si="5">C23+C24</f>
        <v>-91000</v>
      </c>
      <c r="D25">
        <f t="shared" si="5"/>
        <v>49000</v>
      </c>
      <c r="E25">
        <f t="shared" si="5"/>
        <v>-30500</v>
      </c>
      <c r="F25">
        <f t="shared" si="5"/>
        <v>-73000</v>
      </c>
      <c r="G25">
        <f t="shared" si="5"/>
        <v>-82000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70" zoomScaleNormal="70" zoomScalePageLayoutView="140" workbookViewId="0">
      <selection activeCell="B21" sqref="B21"/>
    </sheetView>
  </sheetViews>
  <sheetFormatPr defaultColWidth="11.25" defaultRowHeight="15.75" x14ac:dyDescent="0.25"/>
  <cols>
    <col min="1" max="1" width="23.25" bestFit="1" customWidth="1"/>
  </cols>
  <sheetData>
    <row r="1" spans="1:7" x14ac:dyDescent="0.25">
      <c r="A1" s="2" t="s">
        <v>23</v>
      </c>
      <c r="B1" s="2"/>
      <c r="C1" s="2"/>
      <c r="D1" s="2"/>
      <c r="E1" s="2"/>
      <c r="F1" s="2"/>
      <c r="G1" s="2"/>
    </row>
    <row r="3" spans="1:7" x14ac:dyDescent="0.25"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0</v>
      </c>
    </row>
    <row r="5" spans="1:7" x14ac:dyDescent="0.25">
      <c r="A5" t="s">
        <v>8</v>
      </c>
      <c r="D5" s="1">
        <v>130000</v>
      </c>
      <c r="E5" s="1">
        <v>180000</v>
      </c>
      <c r="F5" s="1">
        <v>200000</v>
      </c>
      <c r="G5" s="1">
        <v>250000</v>
      </c>
    </row>
    <row r="6" spans="1:7" x14ac:dyDescent="0.25">
      <c r="A6" t="s">
        <v>9</v>
      </c>
      <c r="D6">
        <v>200000</v>
      </c>
    </row>
    <row r="7" spans="1:7" x14ac:dyDescent="0.25">
      <c r="A7" t="s">
        <v>12</v>
      </c>
      <c r="D7">
        <v>150000</v>
      </c>
      <c r="E7">
        <v>150000</v>
      </c>
      <c r="F7">
        <v>150000</v>
      </c>
      <c r="G7">
        <v>150000</v>
      </c>
    </row>
    <row r="8" spans="1:7" x14ac:dyDescent="0.25">
      <c r="A8" t="s">
        <v>15</v>
      </c>
      <c r="B8">
        <v>10000</v>
      </c>
    </row>
    <row r="9" spans="1:7" x14ac:dyDescent="0.25">
      <c r="A9" t="s">
        <v>16</v>
      </c>
      <c r="B9">
        <v>3000</v>
      </c>
    </row>
    <row r="10" spans="1:7" x14ac:dyDescent="0.25">
      <c r="B10">
        <f>SUM(B4:B9)</f>
        <v>13000</v>
      </c>
      <c r="C10">
        <f t="shared" ref="C10:G10" si="0">SUM(C4:C9)</f>
        <v>0</v>
      </c>
      <c r="D10">
        <f t="shared" si="0"/>
        <v>480000</v>
      </c>
      <c r="E10">
        <f t="shared" si="0"/>
        <v>330000</v>
      </c>
      <c r="F10">
        <f t="shared" si="0"/>
        <v>350000</v>
      </c>
      <c r="G10">
        <f t="shared" si="0"/>
        <v>400000</v>
      </c>
    </row>
    <row r="12" spans="1:7" x14ac:dyDescent="0.25">
      <c r="A12" t="s">
        <v>1</v>
      </c>
    </row>
    <row r="13" spans="1:7" x14ac:dyDescent="0.25">
      <c r="A13" t="s">
        <v>10</v>
      </c>
      <c r="C13">
        <f>160000/4</f>
        <v>40000</v>
      </c>
      <c r="D13">
        <f t="shared" ref="D13:F13" si="1">160000/4</f>
        <v>40000</v>
      </c>
      <c r="E13">
        <f t="shared" si="1"/>
        <v>40000</v>
      </c>
      <c r="F13">
        <f t="shared" si="1"/>
        <v>40000</v>
      </c>
    </row>
    <row r="14" spans="1:7" x14ac:dyDescent="0.25">
      <c r="A14" t="s">
        <v>11</v>
      </c>
      <c r="B14">
        <v>2000</v>
      </c>
      <c r="C14">
        <v>2000</v>
      </c>
      <c r="D14">
        <v>5000</v>
      </c>
      <c r="E14">
        <v>5000</v>
      </c>
      <c r="F14">
        <v>5000</v>
      </c>
      <c r="G14">
        <v>5000</v>
      </c>
    </row>
    <row r="15" spans="1:7" x14ac:dyDescent="0.25">
      <c r="A15" t="s">
        <v>13</v>
      </c>
      <c r="B15">
        <f>(220000*0.8)</f>
        <v>176000</v>
      </c>
      <c r="C15">
        <f>(220000*0.2)+(220000*0.8)</f>
        <v>220000</v>
      </c>
      <c r="D15">
        <f>(220000*0.2)+(250000*0.8)</f>
        <v>244000</v>
      </c>
      <c r="E15">
        <f>(250000*0.2)+(220000*0.8)</f>
        <v>226000</v>
      </c>
      <c r="F15">
        <f>(220000*0.2)+(200000*0.8)</f>
        <v>204000</v>
      </c>
      <c r="G15">
        <v>248000</v>
      </c>
    </row>
    <row r="16" spans="1:7" x14ac:dyDescent="0.25">
      <c r="A16" t="s">
        <v>14</v>
      </c>
      <c r="B16">
        <v>7000</v>
      </c>
      <c r="C16">
        <v>7000</v>
      </c>
      <c r="D16">
        <v>7000</v>
      </c>
      <c r="E16">
        <v>7000</v>
      </c>
      <c r="F16">
        <v>7000</v>
      </c>
      <c r="G16">
        <v>7000</v>
      </c>
    </row>
    <row r="17" spans="1:7" x14ac:dyDescent="0.25">
      <c r="A17" t="s">
        <v>17</v>
      </c>
      <c r="B17">
        <v>10000</v>
      </c>
      <c r="C17">
        <v>10000</v>
      </c>
      <c r="D17">
        <v>10000</v>
      </c>
      <c r="E17">
        <v>10000</v>
      </c>
      <c r="F17">
        <v>10000</v>
      </c>
      <c r="G17">
        <v>10000</v>
      </c>
    </row>
    <row r="18" spans="1:7" x14ac:dyDescent="0.25">
      <c r="A18" t="s">
        <v>18</v>
      </c>
      <c r="C18">
        <v>20000</v>
      </c>
      <c r="D18">
        <v>20000</v>
      </c>
      <c r="E18">
        <v>20000</v>
      </c>
      <c r="F18">
        <v>20000</v>
      </c>
      <c r="G18">
        <v>20000</v>
      </c>
    </row>
    <row r="19" spans="1:7" x14ac:dyDescent="0.25">
      <c r="A19" t="s">
        <v>24</v>
      </c>
      <c r="C19">
        <v>10000</v>
      </c>
      <c r="D19">
        <f>10000*1.4</f>
        <v>14000</v>
      </c>
      <c r="E19">
        <f t="shared" ref="E19:G19" si="2">10000*1.4</f>
        <v>14000</v>
      </c>
      <c r="F19">
        <f t="shared" si="2"/>
        <v>14000</v>
      </c>
      <c r="G19">
        <f t="shared" si="2"/>
        <v>14000</v>
      </c>
    </row>
    <row r="20" spans="1:7" x14ac:dyDescent="0.25">
      <c r="A20" t="s">
        <v>19</v>
      </c>
      <c r="E20">
        <v>5000</v>
      </c>
      <c r="F20">
        <v>5000</v>
      </c>
      <c r="G20">
        <v>5000</v>
      </c>
    </row>
    <row r="21" spans="1:7" x14ac:dyDescent="0.25">
      <c r="B21">
        <f>SUM(B13:B20)</f>
        <v>195000</v>
      </c>
      <c r="C21">
        <f t="shared" ref="C21:G21" si="3">SUM(C13:C20)</f>
        <v>309000</v>
      </c>
      <c r="D21">
        <f t="shared" si="3"/>
        <v>340000</v>
      </c>
      <c r="E21">
        <f t="shared" si="3"/>
        <v>327000</v>
      </c>
      <c r="F21">
        <f t="shared" si="3"/>
        <v>305000</v>
      </c>
      <c r="G21">
        <f t="shared" si="3"/>
        <v>309000</v>
      </c>
    </row>
    <row r="23" spans="1:7" x14ac:dyDescent="0.25">
      <c r="A23" t="s">
        <v>20</v>
      </c>
      <c r="B23">
        <f>B10-B21</f>
        <v>-182000</v>
      </c>
      <c r="C23">
        <f t="shared" ref="C23:G23" si="4">C10-C21</f>
        <v>-309000</v>
      </c>
      <c r="D23">
        <f t="shared" si="4"/>
        <v>140000</v>
      </c>
      <c r="E23">
        <f t="shared" si="4"/>
        <v>3000</v>
      </c>
      <c r="F23">
        <f t="shared" si="4"/>
        <v>45000</v>
      </c>
      <c r="G23">
        <f t="shared" si="4"/>
        <v>91000</v>
      </c>
    </row>
    <row r="24" spans="1:7" x14ac:dyDescent="0.25">
      <c r="A24" t="s">
        <v>22</v>
      </c>
      <c r="B24">
        <v>400000</v>
      </c>
      <c r="C24">
        <f>B25</f>
        <v>218000</v>
      </c>
      <c r="D24">
        <f>C25</f>
        <v>-91000</v>
      </c>
      <c r="E24">
        <f>D25</f>
        <v>49000</v>
      </c>
      <c r="F24">
        <f>E25</f>
        <v>52000</v>
      </c>
      <c r="G24">
        <f>F25</f>
        <v>97000</v>
      </c>
    </row>
    <row r="25" spans="1:7" x14ac:dyDescent="0.25">
      <c r="A25" t="s">
        <v>21</v>
      </c>
      <c r="B25">
        <f>B23+B24</f>
        <v>218000</v>
      </c>
      <c r="C25">
        <f t="shared" ref="C25:G25" si="5">C23+C24</f>
        <v>-91000</v>
      </c>
      <c r="D25">
        <f t="shared" si="5"/>
        <v>49000</v>
      </c>
      <c r="E25">
        <f t="shared" si="5"/>
        <v>52000</v>
      </c>
      <c r="F25">
        <f t="shared" si="5"/>
        <v>97000</v>
      </c>
      <c r="G25">
        <f t="shared" si="5"/>
        <v>188000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Kerry Allen</cp:lastModifiedBy>
  <cp:lastPrinted>2018-07-09T02:35:48Z</cp:lastPrinted>
  <dcterms:created xsi:type="dcterms:W3CDTF">2017-03-27T18:30:13Z</dcterms:created>
  <dcterms:modified xsi:type="dcterms:W3CDTF">2018-07-09T02:38:18Z</dcterms:modified>
</cp:coreProperties>
</file>